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<sst xmlns="http://schemas.openxmlformats.org/spreadsheetml/2006/main" count="64" uniqueCount="30">
  <si>
    <t>2005/2006</t>
  </si>
  <si>
    <t>Total:</t>
  </si>
  <si>
    <t>2006/2007</t>
  </si>
  <si>
    <t>2007/2008</t>
  </si>
  <si>
    <t>2004/2005</t>
  </si>
  <si>
    <t>Gallons</t>
  </si>
  <si>
    <t>Cost</t>
  </si>
  <si>
    <t>Cost/Gal</t>
  </si>
  <si>
    <t>2008/2009</t>
  </si>
  <si>
    <t>Savings</t>
  </si>
  <si>
    <t>at 2007/2008 average price.</t>
  </si>
  <si>
    <t>at 2008/2009 average price.</t>
  </si>
  <si>
    <t>Heating Season 2008-2009 Comparison</t>
  </si>
  <si>
    <t>2009/2010</t>
  </si>
  <si>
    <t>Heating Season 2009-2010 Comparison</t>
  </si>
  <si>
    <t>at 2009/2010 average price</t>
  </si>
  <si>
    <t>Heating Season 2007-2008 Comparison</t>
  </si>
  <si>
    <t>2010/2011</t>
  </si>
  <si>
    <t>Est.</t>
  </si>
  <si>
    <t>Heating Season 2010-2011 Comparison</t>
  </si>
  <si>
    <t>at 2010/2011 average price</t>
  </si>
  <si>
    <t>2011/2012</t>
  </si>
  <si>
    <t>Heating Season 2011-2012 Comparison</t>
  </si>
  <si>
    <t>at 2011/2012 average price</t>
  </si>
  <si>
    <t>2012/2013</t>
  </si>
  <si>
    <t>Heating Season 2012-2013 Comparison</t>
  </si>
  <si>
    <t>at 2012/2013 average price</t>
  </si>
  <si>
    <t>2013/2014</t>
  </si>
  <si>
    <t>Heating Season 2013-2014 Comparison</t>
  </si>
  <si>
    <t>at 2013/2014 average price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</si>
</sst>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55">
      <selection activeCell="A78" sqref="A78"/>
    </sheetView>
  </sheetViews>
  <sheetFormatPr defaultColWidth="9.140625" defaultRowHeight="12.75"/>
  <cols>
    <col min="1" max="1" width="10.140625" style="0" bestFit="1" customWidth="1"/>
  </cols>
  <sheetData>
    <row r="1" ht="12.75">
      <c r="A1" t="s">
        <v>4</v>
      </c>
    </row>
    <row r="2" spans="1:4" ht="12.75">
      <c r="A2" s="1">
        <v>38329</v>
      </c>
      <c r="B2" s="2">
        <v>232.56</v>
      </c>
      <c r="C2" s="3">
        <v>123.7</v>
      </c>
      <c r="D2" s="2">
        <f>B2/C2</f>
        <v>1.880032336297494</v>
      </c>
    </row>
    <row r="3" spans="1:4" ht="12.75">
      <c r="A3" s="1">
        <v>38383</v>
      </c>
      <c r="B3" s="2">
        <v>209.35</v>
      </c>
      <c r="C3" s="3">
        <v>105.2</v>
      </c>
      <c r="D3" s="2">
        <f>B3/C3</f>
        <v>1.990019011406844</v>
      </c>
    </row>
    <row r="4" spans="1:4" ht="12.75">
      <c r="A4" s="1">
        <v>38412</v>
      </c>
      <c r="B4" s="2">
        <v>207.66</v>
      </c>
      <c r="C4" s="3">
        <v>102.8</v>
      </c>
      <c r="D4" s="2">
        <f>B4/C4</f>
        <v>2.0200389105058365</v>
      </c>
    </row>
    <row r="5" spans="1:4" ht="12.75">
      <c r="A5" t="s">
        <v>1</v>
      </c>
      <c r="B5" s="2">
        <f>SUM(B2:B4)</f>
        <v>649.5699999999999</v>
      </c>
      <c r="C5">
        <f>SUM(C2:C4)</f>
        <v>331.7</v>
      </c>
      <c r="D5" s="2">
        <f>B5/C5</f>
        <v>1.958305697919807</v>
      </c>
    </row>
    <row r="8" ht="12.75">
      <c r="A8" t="s">
        <v>0</v>
      </c>
    </row>
    <row r="9" spans="1:4" ht="12.75">
      <c r="A9" s="1">
        <v>38635</v>
      </c>
      <c r="B9" s="2">
        <v>26.78</v>
      </c>
      <c r="C9" s="5">
        <f aca="true" t="shared" si="0" ref="C9:C14">B9/$D$15</f>
        <v>11.612880844383929</v>
      </c>
      <c r="D9" s="2">
        <f aca="true" t="shared" si="1" ref="D9:D14">B9/C9</f>
        <v>2.30606</v>
      </c>
    </row>
    <row r="10" spans="1:4" ht="12.75">
      <c r="A10" s="1">
        <v>38677</v>
      </c>
      <c r="B10" s="2">
        <v>103.05</v>
      </c>
      <c r="C10" s="5">
        <f t="shared" si="0"/>
        <v>44.68660832762374</v>
      </c>
      <c r="D10" s="2">
        <f t="shared" si="1"/>
        <v>2.30606</v>
      </c>
    </row>
    <row r="11" spans="1:4" ht="12.75">
      <c r="A11" s="1">
        <v>38717</v>
      </c>
      <c r="B11" s="2">
        <v>236.9</v>
      </c>
      <c r="C11" s="5">
        <f t="shared" si="0"/>
        <v>102.72933054647321</v>
      </c>
      <c r="D11" s="2">
        <f t="shared" si="1"/>
        <v>2.30606</v>
      </c>
    </row>
    <row r="12" spans="1:4" ht="12.75">
      <c r="A12" s="1">
        <v>38757</v>
      </c>
      <c r="B12" s="2">
        <v>278.11</v>
      </c>
      <c r="C12" s="5">
        <f t="shared" si="0"/>
        <v>120.59963747690867</v>
      </c>
      <c r="D12" s="2">
        <f t="shared" si="1"/>
        <v>2.30606</v>
      </c>
    </row>
    <row r="13" spans="1:4" ht="12.75">
      <c r="A13" s="1">
        <v>38789</v>
      </c>
      <c r="B13" s="2">
        <v>281.73</v>
      </c>
      <c r="C13" s="5">
        <f t="shared" si="0"/>
        <v>122.1694144991891</v>
      </c>
      <c r="D13" s="2">
        <f t="shared" si="1"/>
        <v>2.30606</v>
      </c>
    </row>
    <row r="14" spans="1:4" ht="12.75">
      <c r="A14" s="1">
        <v>38848</v>
      </c>
      <c r="B14" s="2">
        <v>226.46</v>
      </c>
      <c r="C14" s="5">
        <f t="shared" si="0"/>
        <v>98.20212830542137</v>
      </c>
      <c r="D14" s="2">
        <f t="shared" si="1"/>
        <v>2.30606</v>
      </c>
    </row>
    <row r="15" spans="1:4" ht="12.75">
      <c r="A15" t="s">
        <v>1</v>
      </c>
      <c r="B15" s="2">
        <f>SUM(B9:B14)</f>
        <v>1153.03</v>
      </c>
      <c r="C15">
        <v>500</v>
      </c>
      <c r="D15" s="2">
        <f>B15/C15</f>
        <v>2.30606</v>
      </c>
    </row>
    <row r="16" ht="12.75">
      <c r="B16" s="2"/>
    </row>
    <row r="17" ht="12.75">
      <c r="B17" s="2"/>
    </row>
    <row r="18" spans="1:2" ht="12.75">
      <c r="A18" t="s">
        <v>2</v>
      </c>
      <c r="B18" s="2"/>
    </row>
    <row r="19" spans="1:4" ht="12.75">
      <c r="A19" s="1">
        <v>38992</v>
      </c>
      <c r="B19" s="2">
        <v>59.72</v>
      </c>
      <c r="C19" s="5">
        <f>B19/$D$24</f>
        <v>22.75151625979092</v>
      </c>
      <c r="D19" s="2">
        <f aca="true" t="shared" si="2" ref="D19:D24">B19/C19</f>
        <v>2.62488</v>
      </c>
    </row>
    <row r="20" spans="1:4" ht="12.75">
      <c r="A20" s="1">
        <v>39059</v>
      </c>
      <c r="B20" s="2">
        <v>241.02</v>
      </c>
      <c r="C20" s="5">
        <f>B20/$D$24</f>
        <v>91.82134040413275</v>
      </c>
      <c r="D20" s="2">
        <f t="shared" si="2"/>
        <v>2.62488</v>
      </c>
    </row>
    <row r="21" spans="1:4" ht="12.75">
      <c r="A21" s="1">
        <v>38740</v>
      </c>
      <c r="B21" s="2">
        <v>411.3</v>
      </c>
      <c r="C21" s="5">
        <f>B21/$D$24</f>
        <v>156.6928773886806</v>
      </c>
      <c r="D21" s="2">
        <f t="shared" si="2"/>
        <v>2.62488</v>
      </c>
    </row>
    <row r="22" spans="1:7" ht="12.75">
      <c r="A22" s="1">
        <v>38768</v>
      </c>
      <c r="B22" s="2">
        <v>409.15</v>
      </c>
      <c r="C22" s="5">
        <f>B22/$D$24</f>
        <v>155.8737923257444</v>
      </c>
      <c r="D22" s="2">
        <f t="shared" si="2"/>
        <v>2.62488</v>
      </c>
      <c r="G22" s="6"/>
    </row>
    <row r="23" spans="1:4" ht="12.75">
      <c r="A23" s="1">
        <v>38908</v>
      </c>
      <c r="B23" s="2">
        <v>191.25</v>
      </c>
      <c r="C23" s="5">
        <f>B23/$D$24</f>
        <v>72.86047362165127</v>
      </c>
      <c r="D23" s="2">
        <f t="shared" si="2"/>
        <v>2.6248800000000005</v>
      </c>
    </row>
    <row r="24" spans="1:4" ht="12.75">
      <c r="A24" t="s">
        <v>1</v>
      </c>
      <c r="B24" s="2">
        <f>SUM(B19:B23)</f>
        <v>1312.44</v>
      </c>
      <c r="C24">
        <v>500</v>
      </c>
      <c r="D24" s="2">
        <f t="shared" si="2"/>
        <v>2.62488</v>
      </c>
    </row>
    <row r="27" spans="1:4" ht="12.75">
      <c r="A27" t="s">
        <v>3</v>
      </c>
      <c r="B27" s="4" t="s">
        <v>6</v>
      </c>
      <c r="C27" s="4" t="s">
        <v>5</v>
      </c>
      <c r="D27" t="s">
        <v>7</v>
      </c>
    </row>
    <row r="28" spans="1:4" ht="12.75">
      <c r="A28" s="1">
        <v>39400</v>
      </c>
      <c r="B28" s="2">
        <v>112.79</v>
      </c>
      <c r="C28" s="5">
        <v>36.5</v>
      </c>
      <c r="D28" s="2">
        <f>B28/C28</f>
        <v>3.09013698630137</v>
      </c>
    </row>
    <row r="29" spans="1:6" ht="12.75">
      <c r="A29" s="1">
        <v>39437</v>
      </c>
      <c r="B29" s="2">
        <v>304.96</v>
      </c>
      <c r="C29" s="5">
        <v>95.3</v>
      </c>
      <c r="D29" s="2">
        <f>B29/C29</f>
        <v>3.1999999999999997</v>
      </c>
      <c r="F29" t="s">
        <v>16</v>
      </c>
    </row>
    <row r="30" spans="1:7" ht="12.75">
      <c r="A30" s="1">
        <v>39473</v>
      </c>
      <c r="B30" s="2">
        <v>286.97</v>
      </c>
      <c r="C30" s="5">
        <v>91.1</v>
      </c>
      <c r="D30" s="2">
        <f>B30/C30</f>
        <v>3.150054884742042</v>
      </c>
      <c r="F30">
        <v>2007</v>
      </c>
      <c r="G30">
        <v>2008</v>
      </c>
    </row>
    <row r="31" spans="1:7" ht="12.75">
      <c r="A31" s="1">
        <v>39510</v>
      </c>
      <c r="B31" s="2">
        <v>360.47</v>
      </c>
      <c r="C31" s="5">
        <v>105.4</v>
      </c>
      <c r="D31" s="2">
        <f>B31/C31</f>
        <v>3.4200189753320682</v>
      </c>
      <c r="F31" s="5">
        <f>SUM(C19:C23)</f>
        <v>500</v>
      </c>
      <c r="G31" s="5">
        <f>SUM(C28:C32)</f>
        <v>397.1</v>
      </c>
    </row>
    <row r="32" spans="1:10" ht="12.75">
      <c r="A32" s="1">
        <v>39528</v>
      </c>
      <c r="B32" s="2">
        <v>270.38</v>
      </c>
      <c r="C32" s="5">
        <v>68.8</v>
      </c>
      <c r="D32" s="2">
        <f>B32/C32</f>
        <v>3.9299418604651164</v>
      </c>
      <c r="F32" s="2">
        <f>F31*$D$34</f>
        <v>1681.6544950893983</v>
      </c>
      <c r="G32" s="2">
        <f>G31*$D$34</f>
        <v>1335.5700000000002</v>
      </c>
      <c r="H32" s="2">
        <f>F32-G32</f>
        <v>346.08449508939816</v>
      </c>
      <c r="I32" t="s">
        <v>9</v>
      </c>
      <c r="J32" t="s">
        <v>10</v>
      </c>
    </row>
    <row r="33" spans="1:4" ht="12.75">
      <c r="A33" s="1"/>
      <c r="B33" s="2"/>
      <c r="C33" s="5"/>
      <c r="D33" s="2"/>
    </row>
    <row r="34" spans="1:4" ht="12.75">
      <c r="A34" s="1" t="s">
        <v>1</v>
      </c>
      <c r="B34" s="2">
        <f>SUM(B28:B33)</f>
        <v>1335.5700000000002</v>
      </c>
      <c r="C34" s="5">
        <f>SUM(C28:C33)</f>
        <v>397.1</v>
      </c>
      <c r="D34" s="2">
        <f>B34/C34</f>
        <v>3.3633089901787967</v>
      </c>
    </row>
    <row r="35" spans="2:3" ht="12.75">
      <c r="B35" s="2"/>
      <c r="C35" s="5"/>
    </row>
    <row r="36" spans="1:4" ht="12.75">
      <c r="A36" t="s">
        <v>8</v>
      </c>
      <c r="B36" t="s">
        <v>6</v>
      </c>
      <c r="C36" t="s">
        <v>5</v>
      </c>
      <c r="D36" t="s">
        <v>7</v>
      </c>
    </row>
    <row r="37" spans="1:4" ht="12.75">
      <c r="A37" s="1">
        <v>39695</v>
      </c>
      <c r="B37" s="2">
        <v>46.08</v>
      </c>
      <c r="C37" s="5">
        <v>12</v>
      </c>
      <c r="D37" s="2">
        <f aca="true" t="shared" si="3" ref="D37:D42">B37/C37</f>
        <v>3.84</v>
      </c>
    </row>
    <row r="38" spans="1:6" ht="12.75">
      <c r="A38" s="1">
        <v>39835</v>
      </c>
      <c r="B38" s="2">
        <v>330.51</v>
      </c>
      <c r="C38" s="5">
        <v>158.9</v>
      </c>
      <c r="D38" s="2">
        <f t="shared" si="3"/>
        <v>2.0799874134675895</v>
      </c>
      <c r="F38" t="s">
        <v>12</v>
      </c>
    </row>
    <row r="39" spans="1:7" ht="12.75">
      <c r="A39" s="1">
        <v>39941</v>
      </c>
      <c r="B39" s="2">
        <v>238.65</v>
      </c>
      <c r="C39" s="5">
        <v>129.7</v>
      </c>
      <c r="D39" s="2">
        <f t="shared" si="3"/>
        <v>1.8400154202004628</v>
      </c>
      <c r="F39">
        <v>2008</v>
      </c>
      <c r="G39">
        <v>2009</v>
      </c>
    </row>
    <row r="40" spans="1:7" ht="12.75">
      <c r="A40" s="1"/>
      <c r="B40" s="2"/>
      <c r="C40" s="5"/>
      <c r="D40" s="2"/>
      <c r="F40" s="5">
        <f>SUM(C28:C32)</f>
        <v>397.1</v>
      </c>
      <c r="G40" s="5">
        <f>SUM(C37:C39)</f>
        <v>300.6</v>
      </c>
    </row>
    <row r="41" spans="1:10" ht="12.75">
      <c r="A41" s="1"/>
      <c r="B41" s="2"/>
      <c r="C41" s="5"/>
      <c r="D41" s="2"/>
      <c r="F41" s="2">
        <f>F40*D42</f>
        <v>812.7471856287424</v>
      </c>
      <c r="G41" s="2">
        <f>G40*D42</f>
        <v>615.2399999999999</v>
      </c>
      <c r="H41" s="2">
        <f>F41-G41</f>
        <v>197.5071856287425</v>
      </c>
      <c r="I41" t="s">
        <v>9</v>
      </c>
      <c r="J41" t="s">
        <v>11</v>
      </c>
    </row>
    <row r="42" spans="1:4" ht="12.75">
      <c r="A42" t="s">
        <v>1</v>
      </c>
      <c r="B42" s="2">
        <f>SUM(B37:B41)</f>
        <v>615.24</v>
      </c>
      <c r="C42" s="5">
        <f>SUM(C37:C41)</f>
        <v>300.6</v>
      </c>
      <c r="D42" s="2">
        <f t="shared" si="3"/>
        <v>2.046706586826347</v>
      </c>
    </row>
    <row r="44" spans="1:4" ht="12.75">
      <c r="A44" t="s">
        <v>13</v>
      </c>
      <c r="B44" t="s">
        <v>6</v>
      </c>
      <c r="C44" t="s">
        <v>5</v>
      </c>
      <c r="D44" t="s">
        <v>7</v>
      </c>
    </row>
    <row r="45" spans="1:4" ht="12.75">
      <c r="A45" s="1">
        <v>40213</v>
      </c>
      <c r="B45" s="2">
        <v>408.91</v>
      </c>
      <c r="C45" s="5">
        <v>166.9</v>
      </c>
      <c r="D45" s="2">
        <f>B45/C45</f>
        <v>2.450029958058718</v>
      </c>
    </row>
    <row r="46" spans="1:6" ht="12.75">
      <c r="A46" s="1">
        <v>40522</v>
      </c>
      <c r="B46" s="2">
        <v>298.99</v>
      </c>
      <c r="C46" s="5">
        <v>103.1</v>
      </c>
      <c r="D46" s="2">
        <f>B46/C46</f>
        <v>2.9000000000000004</v>
      </c>
      <c r="E46" t="s">
        <v>18</v>
      </c>
      <c r="F46" t="s">
        <v>14</v>
      </c>
    </row>
    <row r="47" spans="2:7" ht="12.75">
      <c r="B47" s="2"/>
      <c r="C47" s="5"/>
      <c r="F47">
        <v>2009</v>
      </c>
      <c r="G47">
        <v>2010</v>
      </c>
    </row>
    <row r="48" spans="2:7" ht="12.75">
      <c r="B48" s="2"/>
      <c r="C48" s="5"/>
      <c r="F48" s="5">
        <f>SUM(C37:C39)</f>
        <v>300.6</v>
      </c>
      <c r="G48" s="5">
        <f>SUM(C45:C48)</f>
        <v>270</v>
      </c>
    </row>
    <row r="49" spans="1:10" ht="12.75">
      <c r="A49" t="s">
        <v>1</v>
      </c>
      <c r="B49" s="2">
        <f>SUM(B45:B47)</f>
        <v>707.9000000000001</v>
      </c>
      <c r="C49" s="5">
        <f>SUM(C45:C47)</f>
        <v>270</v>
      </c>
      <c r="D49" s="2">
        <f>B49/C49</f>
        <v>2.621851851851852</v>
      </c>
      <c r="F49" s="2">
        <f>F48*D49</f>
        <v>788.1286666666668</v>
      </c>
      <c r="G49" s="2">
        <f>G48*D49</f>
        <v>707.9000000000001</v>
      </c>
      <c r="H49" s="2">
        <f>F49-G49</f>
        <v>80.22866666666675</v>
      </c>
      <c r="I49" t="s">
        <v>9</v>
      </c>
      <c r="J49" t="s">
        <v>15</v>
      </c>
    </row>
    <row r="51" spans="1:4" ht="12.75">
      <c r="A51" t="s">
        <v>17</v>
      </c>
      <c r="B51" t="s">
        <v>6</v>
      </c>
      <c r="C51" t="s">
        <v>5</v>
      </c>
      <c r="D51" t="s">
        <v>7</v>
      </c>
    </row>
    <row r="52" spans="1:5" ht="12.75">
      <c r="A52" s="1">
        <v>40522</v>
      </c>
      <c r="B52" s="2">
        <v>116.29</v>
      </c>
      <c r="C52" s="5">
        <v>40.1</v>
      </c>
      <c r="D52" s="2">
        <f>B52/C52</f>
        <v>2.9</v>
      </c>
      <c r="E52" t="s">
        <v>18</v>
      </c>
    </row>
    <row r="53" spans="1:6" ht="12.75">
      <c r="A53" s="1">
        <v>40577</v>
      </c>
      <c r="B53" s="2">
        <v>392.36</v>
      </c>
      <c r="C53" s="5">
        <v>121.1</v>
      </c>
      <c r="D53" s="2">
        <f>B53/C53</f>
        <v>3.2399669694467383</v>
      </c>
      <c r="F53" t="s">
        <v>19</v>
      </c>
    </row>
    <row r="54" spans="1:7" ht="12.75">
      <c r="A54" s="1">
        <v>40676</v>
      </c>
      <c r="B54" s="2">
        <v>459.9</v>
      </c>
      <c r="C54" s="5">
        <v>128.1</v>
      </c>
      <c r="D54" s="2">
        <f>B54/C54</f>
        <v>3.5901639344262293</v>
      </c>
      <c r="F54">
        <v>2010</v>
      </c>
      <c r="G54">
        <v>2011</v>
      </c>
    </row>
    <row r="55" spans="1:7" ht="12.75">
      <c r="A55" s="1"/>
      <c r="B55" s="2"/>
      <c r="C55" s="5"/>
      <c r="D55" s="2"/>
      <c r="F55" s="5">
        <f>C49</f>
        <v>270</v>
      </c>
      <c r="G55" s="5">
        <f>C56</f>
        <v>289.29999999999995</v>
      </c>
    </row>
    <row r="56" spans="1:10" ht="12.75">
      <c r="A56" s="1" t="s">
        <v>1</v>
      </c>
      <c r="B56" s="2">
        <f>SUM(B52:B55)</f>
        <v>968.55</v>
      </c>
      <c r="C56" s="5">
        <f>SUM(C52:C55)</f>
        <v>289.29999999999995</v>
      </c>
      <c r="D56" s="2">
        <f>B56/C56</f>
        <v>3.3479087452471488</v>
      </c>
      <c r="F56" s="2">
        <f>F55*D56</f>
        <v>903.9353612167301</v>
      </c>
      <c r="G56" s="2">
        <f>G55*D56</f>
        <v>968.55</v>
      </c>
      <c r="H56" s="2">
        <f>F56-G56</f>
        <v>-64.61463878326981</v>
      </c>
      <c r="I56" t="s">
        <v>9</v>
      </c>
      <c r="J56" t="s">
        <v>20</v>
      </c>
    </row>
    <row r="57" ht="12.75">
      <c r="A57" s="1"/>
    </row>
    <row r="58" spans="1:4" ht="12.75">
      <c r="A58" s="1" t="s">
        <v>21</v>
      </c>
      <c r="B58" t="s">
        <v>6</v>
      </c>
      <c r="C58" t="s">
        <v>5</v>
      </c>
      <c r="D58" t="s">
        <v>7</v>
      </c>
    </row>
    <row r="59" spans="1:4" ht="12.75">
      <c r="A59" s="1">
        <v>40973</v>
      </c>
      <c r="B59" s="2">
        <v>372</v>
      </c>
      <c r="C59">
        <v>100</v>
      </c>
      <c r="D59" s="2">
        <f>B59/C59</f>
        <v>3.72</v>
      </c>
    </row>
    <row r="60" spans="1:6" ht="12.75">
      <c r="A60" s="1">
        <v>41135</v>
      </c>
      <c r="B60" s="2">
        <v>385.96</v>
      </c>
      <c r="C60">
        <v>112.2</v>
      </c>
      <c r="D60" s="2">
        <v>3.44</v>
      </c>
      <c r="F60" t="s">
        <v>22</v>
      </c>
    </row>
    <row r="61" spans="1:7" ht="12.75">
      <c r="A61" s="1"/>
      <c r="B61" s="2"/>
      <c r="D61" s="2"/>
      <c r="F61">
        <v>2011</v>
      </c>
      <c r="G61">
        <v>2012</v>
      </c>
    </row>
    <row r="62" spans="2:7" ht="12.75">
      <c r="B62" s="2"/>
      <c r="D62" s="2"/>
      <c r="F62" s="5">
        <f>C56</f>
        <v>289.29999999999995</v>
      </c>
      <c r="G62">
        <f>C63</f>
        <v>212.2</v>
      </c>
    </row>
    <row r="63" spans="1:10" ht="12.75">
      <c r="A63" t="s">
        <v>1</v>
      </c>
      <c r="B63" s="2">
        <f>SUM(B59:B62)</f>
        <v>757.96</v>
      </c>
      <c r="C63">
        <f>SUM(C59:C62)</f>
        <v>212.2</v>
      </c>
      <c r="D63" s="2">
        <f>B63/C63</f>
        <v>3.5719132893496703</v>
      </c>
      <c r="F63" s="2">
        <f>F62*D63</f>
        <v>1033.3545146088595</v>
      </c>
      <c r="G63" s="2">
        <f>B63</f>
        <v>757.96</v>
      </c>
      <c r="H63" s="2">
        <f>F63-G63</f>
        <v>275.3945146088595</v>
      </c>
      <c r="I63" s="7" t="s">
        <v>9</v>
      </c>
      <c r="J63" s="7" t="s">
        <v>23</v>
      </c>
    </row>
    <row r="65" spans="1:4" ht="12.75">
      <c r="A65" s="1" t="s">
        <v>24</v>
      </c>
      <c r="B65" t="s">
        <v>6</v>
      </c>
      <c r="C65" t="s">
        <v>5</v>
      </c>
      <c r="D65" t="s">
        <v>7</v>
      </c>
    </row>
    <row r="66" spans="1:4" ht="12.75">
      <c r="A66" s="1">
        <v>41304</v>
      </c>
      <c r="B66" s="2">
        <v>536.17</v>
      </c>
      <c r="C66">
        <v>145.7</v>
      </c>
      <c r="D66" s="2">
        <v>3.68</v>
      </c>
    </row>
    <row r="67" spans="1:6" ht="12.75">
      <c r="A67" s="1">
        <v>41401</v>
      </c>
      <c r="B67" s="2">
        <v>427.71</v>
      </c>
      <c r="C67">
        <v>130.4</v>
      </c>
      <c r="D67" s="2">
        <v>3.28</v>
      </c>
      <c r="F67" t="s">
        <v>25</v>
      </c>
    </row>
    <row r="68" spans="1:7" ht="12.75">
      <c r="A68" s="1"/>
      <c r="B68" s="2"/>
      <c r="D68" s="2"/>
      <c r="F68">
        <v>2012</v>
      </c>
      <c r="G68">
        <v>2013</v>
      </c>
    </row>
    <row r="69" spans="2:7" ht="12.75">
      <c r="B69" s="2"/>
      <c r="D69" s="2"/>
      <c r="F69" s="5">
        <f>C63</f>
        <v>212.2</v>
      </c>
      <c r="G69">
        <f>C70</f>
        <v>276.1</v>
      </c>
    </row>
    <row r="70" spans="1:10" ht="12.75">
      <c r="A70" t="s">
        <v>1</v>
      </c>
      <c r="B70" s="2">
        <f>SUM(B66:B69)</f>
        <v>963.8799999999999</v>
      </c>
      <c r="C70">
        <f>SUM(C66:C69)</f>
        <v>276.1</v>
      </c>
      <c r="D70" s="2">
        <f>B70/C70</f>
        <v>3.4910539659543636</v>
      </c>
      <c r="F70" s="2">
        <f>F69*D70</f>
        <v>740.801651575516</v>
      </c>
      <c r="G70" s="2">
        <f>B70</f>
        <v>963.8799999999999</v>
      </c>
      <c r="H70" s="2">
        <f>F70-G70</f>
        <v>-223.07834842448392</v>
      </c>
      <c r="I70" s="7" t="s">
        <v>9</v>
      </c>
      <c r="J70" s="7" t="s">
        <v>26</v>
      </c>
    </row>
    <row r="72" spans="1:4" ht="12.75">
      <c r="A72" s="1" t="s">
        <v>27</v>
      </c>
      <c r="B72" t="s">
        <v>6</v>
      </c>
      <c r="C72" t="s">
        <v>5</v>
      </c>
      <c r="D72" t="s">
        <v>7</v>
      </c>
    </row>
    <row r="73" spans="1:4" ht="12.75">
      <c r="A73" s="1">
        <v>41667</v>
      </c>
      <c r="B73" s="2">
        <v>641.46</v>
      </c>
      <c r="C73">
        <v>169.7</v>
      </c>
      <c r="D73" s="2">
        <v>3.78</v>
      </c>
    </row>
    <row r="74" spans="1:6" ht="12.75">
      <c r="A74" s="1">
        <v>41822</v>
      </c>
      <c r="B74" s="2">
        <v>499.34</v>
      </c>
      <c r="C74">
        <v>147.3</v>
      </c>
      <c r="D74" s="2">
        <v>3.39</v>
      </c>
      <c r="F74" t="s">
        <v>28</v>
      </c>
    </row>
    <row r="75" spans="1:7" ht="12.75">
      <c r="A75" s="1"/>
      <c r="B75" s="2"/>
      <c r="D75" s="2"/>
      <c r="F75">
        <v>2013</v>
      </c>
      <c r="G75">
        <v>2014</v>
      </c>
    </row>
    <row r="76" spans="2:7" ht="12.75">
      <c r="B76" s="2"/>
      <c r="D76" s="2"/>
      <c r="F76" s="5">
        <f>C70</f>
        <v>276.1</v>
      </c>
      <c r="G76">
        <f>C77</f>
        <v>317</v>
      </c>
    </row>
    <row r="77" spans="1:10" ht="12.75">
      <c r="A77" t="s">
        <v>1</v>
      </c>
      <c r="B77" s="2">
        <f>SUM(B73:B76)</f>
        <v>1140.8</v>
      </c>
      <c r="C77" s="5">
        <f>SUM(C73:C76)</f>
        <v>317</v>
      </c>
      <c r="D77" s="2">
        <f>B77/C77</f>
        <v>3.598738170347003</v>
      </c>
      <c r="F77" s="2">
        <f>F76*D77</f>
        <v>993.6116088328076</v>
      </c>
      <c r="G77" s="2">
        <f>B77</f>
        <v>1140.8</v>
      </c>
      <c r="H77" s="2">
        <f>F77-G77</f>
        <v>-147.18839116719232</v>
      </c>
      <c r="I77" s="7" t="s">
        <v>9</v>
      </c>
      <c r="J77" s="7" t="s">
        <v>29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</cp:lastModifiedBy>
  <dcterms:created xsi:type="dcterms:W3CDTF">2007-08-19T15:07:37Z</dcterms:created>
  <dcterms:modified xsi:type="dcterms:W3CDTF">2014-07-02T20:14:55Z</dcterms:modified>
  <cp:category/>
  <cp:version/>
  <cp:contentType/>
  <cp:contentStatus/>
</cp:coreProperties>
</file>