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<sst xmlns="http://schemas.openxmlformats.org/spreadsheetml/2006/main" count="171" uniqueCount="129">
  <si>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</si>
  <si>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</si>
  <si>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</si>
  <si>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</si>
  <si>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</si>
  <si>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</si>
  <si>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</si>
  <si>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</si>
  <si>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</si>
  <si>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</si>
  <si>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</si>
  <si>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</si>
  <si>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REL - Richard E. Lingner</t>
  </si>
  <si>
    <t>REL Jr. - Robert E. Lingner Jr.</t>
  </si>
  <si>
    <t>REL Sr. - Robert E. Lingner Sr.</t>
  </si>
  <si>
    <t>AML - Alana M. Limber</t>
  </si>
  <si>
    <t>JMW - Joanne M. Wajer</t>
  </si>
  <si>
    <t>BAL - Buddy A. Lingner</t>
  </si>
  <si>
    <t>MFL - Margaret F. Lingner</t>
  </si>
  <si>
    <t>DWL - David W. Lingner</t>
  </si>
  <si>
    <t>JWS - Jeff W. Sauer</t>
  </si>
  <si>
    <t>TAL - Thomas A. Lingner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</si>
  <si>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</si>
  <si>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</si>
  <si>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</si>
  <si>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</si>
  <si>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</si>
  <si>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</si>
  <si>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</si>
  <si>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</si>
  <si>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R/DV %</t>
  </si>
  <si>
    <t>Days Vis.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</si>
  <si>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</si>
  <si>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</si>
  <si>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</si>
  <si>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</si>
  <si>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</si>
  <si>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</si>
  <si>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</si>
  <si>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</si>
  <si>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</si>
  <si>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Srel</t>
  </si>
  <si>
    <t>Psjy/ctySrel</t>
  </si>
  <si>
    <t>Prel</t>
  </si>
  <si>
    <t>SrelKtal</t>
  </si>
  <si>
    <t>REL</t>
  </si>
  <si>
    <t>TAL</t>
  </si>
  <si>
    <t>Day(s)</t>
  </si>
  <si>
    <t>Skiff</t>
  </si>
  <si>
    <t>Kayak</t>
  </si>
  <si>
    <t>Pjmw/sjy</t>
  </si>
  <si>
    <t>JMW</t>
  </si>
  <si>
    <t>Ksjy</t>
  </si>
  <si>
    <t>Ksjy/rel</t>
  </si>
  <si>
    <t>Ksjy/ctySrel</t>
  </si>
  <si>
    <t>Ksjy/relScty</t>
  </si>
  <si>
    <t>Psjy/ctyKrel</t>
  </si>
  <si>
    <t>Kljay/cty</t>
  </si>
  <si>
    <t>LJAY</t>
  </si>
  <si>
    <t>Ksek/sjy</t>
  </si>
  <si>
    <t>SEK</t>
  </si>
  <si>
    <t>Kljay</t>
  </si>
  <si>
    <t>AFB - Amy F. Benson</t>
  </si>
  <si>
    <t>AFB</t>
  </si>
  <si>
    <t>LJAY - L. Joseph A. Yacino</t>
  </si>
  <si>
    <t>Ptal/afbKsjy/rel</t>
  </si>
  <si>
    <t>Paml/cty</t>
  </si>
  <si>
    <t>Kaml/sjy</t>
  </si>
  <si>
    <t>Kmry/sjy</t>
  </si>
  <si>
    <t>Kmly/ljayII</t>
  </si>
  <si>
    <t>Smry/play</t>
  </si>
  <si>
    <t>?</t>
  </si>
  <si>
    <t>2S</t>
  </si>
  <si>
    <t>Ssjy</t>
  </si>
  <si>
    <t>Kljay/mly</t>
  </si>
  <si>
    <t>Pejs/eks</t>
  </si>
  <si>
    <t>AML</t>
  </si>
  <si>
    <t>MRY</t>
  </si>
  <si>
    <t>MRY - Misty R. Yacino</t>
  </si>
  <si>
    <t>MLY</t>
  </si>
  <si>
    <t>MLY - Michal L. Yacino</t>
  </si>
  <si>
    <t>LJAYII</t>
  </si>
  <si>
    <t>LJAYII - Louis J.A. Yacino II</t>
  </si>
  <si>
    <t>PLAY</t>
  </si>
  <si>
    <t>EJS</t>
  </si>
  <si>
    <t>EKS</t>
  </si>
  <si>
    <t>PLAY - Peter L.A. Yacino</t>
  </si>
  <si>
    <t>EJS - Eric J. Saviano</t>
  </si>
  <si>
    <t>EKS - Erin K. Saviano</t>
  </si>
  <si>
    <t>Kmry/play/sjy/cty</t>
  </si>
  <si>
    <t>Kr s</t>
  </si>
  <si>
    <t>R S</t>
  </si>
  <si>
    <t>A H</t>
  </si>
  <si>
    <t>Ka h/sjy</t>
  </si>
  <si>
    <t>A H - Amanda Hubbard</t>
  </si>
  <si>
    <t>R S - Russell Steiger</t>
  </si>
  <si>
    <t>Krel/sjy/cty</t>
  </si>
  <si>
    <t>2Srel/sjyCcty</t>
  </si>
  <si>
    <t>Srel/Ksjy</t>
  </si>
  <si>
    <t>KrelSsjy</t>
  </si>
  <si>
    <t>Canoe</t>
  </si>
  <si>
    <t>KrelCcty</t>
  </si>
  <si>
    <t>SWcty</t>
  </si>
  <si>
    <t>Kbal</t>
  </si>
  <si>
    <t>SsjyCrelKbal/mfl/relsr</t>
  </si>
  <si>
    <t>BAL</t>
  </si>
  <si>
    <t>MFL</t>
  </si>
  <si>
    <t>RELSR</t>
  </si>
  <si>
    <t>Swim</t>
  </si>
  <si>
    <t>Kreljr</t>
  </si>
  <si>
    <t>Sdwl</t>
  </si>
  <si>
    <t>Kmfl*</t>
  </si>
  <si>
    <t>*w/ Chloe &amp; Joanne</t>
  </si>
  <si>
    <t>RELJR</t>
  </si>
  <si>
    <t>DWL</t>
  </si>
  <si>
    <t>Ksjy/balCdwl2Srel/(mfl)/reljr</t>
  </si>
  <si>
    <t>Krel</t>
  </si>
  <si>
    <t>Cdwl</t>
  </si>
  <si>
    <t>KrelsrCdwl</t>
  </si>
  <si>
    <t>Ksjy/jwsSrel/(mfl)</t>
  </si>
  <si>
    <t>2Ssjy/rel</t>
  </si>
  <si>
    <t>JWS</t>
  </si>
  <si>
    <t>Krel/cty</t>
  </si>
  <si>
    <t>Krelsr</t>
  </si>
  <si>
    <t>Krelsr/sjy/cty</t>
  </si>
  <si>
    <t>WFL - William F. Limber</t>
  </si>
  <si>
    <t>Pwfl/cty</t>
  </si>
  <si>
    <t>WFL</t>
  </si>
  <si>
    <t>SEK - Stephanie E. 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</si>
</sst>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2" ht="12.75">
      <c r="A1" t="s">
        <v>0</v>
      </c>
      <c r="B1" s="1">
        <v>40543</v>
      </c>
    </row>
    <row r="2" ht="13.5" thickBot="1"/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35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5" t="s">
        <v>15</v>
      </c>
      <c r="F5" s="5"/>
      <c r="G5" s="5"/>
      <c r="H5" s="5" t="s">
        <v>78</v>
      </c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5" t="s">
        <v>16</v>
      </c>
      <c r="F6" s="5"/>
      <c r="G6" s="5"/>
      <c r="H6" s="5" t="s">
        <v>80</v>
      </c>
      <c r="I6" s="5"/>
      <c r="J6" s="6"/>
    </row>
    <row r="7" spans="1:10" ht="12.75">
      <c r="A7" s="7" t="s">
        <v>5</v>
      </c>
      <c r="B7" s="5"/>
      <c r="C7" s="7" t="s">
        <v>14</v>
      </c>
      <c r="D7" s="5"/>
      <c r="E7" s="5" t="s">
        <v>17</v>
      </c>
      <c r="F7" s="5"/>
      <c r="G7" s="5"/>
      <c r="H7" s="5" t="s">
        <v>82</v>
      </c>
      <c r="I7" s="5"/>
      <c r="J7" s="6"/>
    </row>
    <row r="8" spans="1:10" ht="12.75">
      <c r="A8" s="7" t="s">
        <v>6</v>
      </c>
      <c r="B8" s="5"/>
      <c r="C8" s="7" t="s">
        <v>12</v>
      </c>
      <c r="D8" s="5"/>
      <c r="E8" s="5" t="s">
        <v>18</v>
      </c>
      <c r="F8" s="5"/>
      <c r="G8" s="5"/>
      <c r="H8" s="19" t="s">
        <v>86</v>
      </c>
      <c r="I8" s="5"/>
      <c r="J8" s="6"/>
    </row>
    <row r="9" spans="1:10" ht="12.75">
      <c r="A9" s="7" t="s">
        <v>7</v>
      </c>
      <c r="B9" s="5"/>
      <c r="C9" s="7" t="s">
        <v>13</v>
      </c>
      <c r="D9" s="5"/>
      <c r="E9" s="5" t="s">
        <v>19</v>
      </c>
      <c r="F9" s="5"/>
      <c r="G9" s="5"/>
      <c r="H9" s="19" t="s">
        <v>87</v>
      </c>
      <c r="I9" s="5"/>
      <c r="J9" s="6"/>
    </row>
    <row r="10" spans="1:10" ht="12.75">
      <c r="A10" s="7" t="s">
        <v>8</v>
      </c>
      <c r="B10" s="5"/>
      <c r="C10" s="20" t="s">
        <v>62</v>
      </c>
      <c r="D10" s="5"/>
      <c r="E10" s="5" t="s">
        <v>20</v>
      </c>
      <c r="F10" s="5"/>
      <c r="G10" s="5"/>
      <c r="H10" s="19" t="s">
        <v>88</v>
      </c>
      <c r="I10" s="5"/>
      <c r="J10" s="6"/>
    </row>
    <row r="11" spans="1:10" ht="12.75">
      <c r="A11" s="7" t="s">
        <v>9</v>
      </c>
      <c r="B11" s="5"/>
      <c r="C11" s="7" t="s">
        <v>64</v>
      </c>
      <c r="D11" s="5"/>
      <c r="E11" s="19" t="s">
        <v>21</v>
      </c>
      <c r="F11" s="5"/>
      <c r="G11" s="5"/>
      <c r="H11" s="19" t="s">
        <v>94</v>
      </c>
      <c r="I11" s="5"/>
      <c r="J11" s="6"/>
    </row>
    <row r="12" spans="1:10" ht="13.5" thickBot="1">
      <c r="A12" s="8"/>
      <c r="B12" s="9"/>
      <c r="C12" s="8" t="s">
        <v>95</v>
      </c>
      <c r="D12" s="9"/>
      <c r="E12" s="9" t="s">
        <v>125</v>
      </c>
      <c r="F12" s="9"/>
      <c r="G12" s="9"/>
      <c r="H12" s="9" t="s">
        <v>128</v>
      </c>
      <c r="I12" s="9"/>
      <c r="J12" s="10"/>
    </row>
    <row r="14" spans="1:8" ht="12.75">
      <c r="A14" s="14" t="s">
        <v>22</v>
      </c>
      <c r="B14" s="14" t="s">
        <v>23</v>
      </c>
      <c r="D14" s="14" t="s">
        <v>24</v>
      </c>
      <c r="E14" s="14" t="s">
        <v>25</v>
      </c>
      <c r="G14" s="14" t="s">
        <v>31</v>
      </c>
      <c r="H14" s="15" t="s">
        <v>30</v>
      </c>
    </row>
    <row r="15" spans="1:8" ht="12.75">
      <c r="A15" t="s">
        <v>34</v>
      </c>
      <c r="B15">
        <v>34</v>
      </c>
      <c r="D15" t="s">
        <v>26</v>
      </c>
      <c r="E15">
        <f>SUM(B15:B68)</f>
        <v>155</v>
      </c>
      <c r="G15">
        <v>346</v>
      </c>
      <c r="H15" s="16">
        <f>E15/G15</f>
        <v>0.4479768786127168</v>
      </c>
    </row>
    <row r="16" spans="1:8" ht="12.75">
      <c r="A16" t="s">
        <v>39</v>
      </c>
      <c r="B16">
        <v>38</v>
      </c>
      <c r="D16" t="s">
        <v>27</v>
      </c>
      <c r="E16">
        <f>SUM(B15:B18)+B20+B26+SUM(B28:B29)+B38+B42+SUM(B45:B46)</f>
        <v>84</v>
      </c>
      <c r="G16">
        <v>346</v>
      </c>
      <c r="H16" s="16">
        <f aca="true" t="shared" si="0" ref="H16:H40">E16/G16</f>
        <v>0.24277456647398843</v>
      </c>
    </row>
    <row r="17" spans="1:8" ht="12.75">
      <c r="A17" t="s">
        <v>38</v>
      </c>
      <c r="D17" t="s">
        <v>28</v>
      </c>
      <c r="E17">
        <f>SUM(B15:B18)+B20+SUM(B23:B29)+B31+SUM(B34:B35)+SUM(B38:B39)+B42+SUM(B44:B46)+SUM(B48:B49)+B52+B56+SUM(B60:B61)+B64</f>
        <v>121</v>
      </c>
      <c r="G17">
        <v>346</v>
      </c>
      <c r="H17" s="16">
        <f t="shared" si="0"/>
        <v>0.34971098265895956</v>
      </c>
    </row>
    <row r="18" spans="1:8" ht="12.75">
      <c r="A18" t="s">
        <v>40</v>
      </c>
      <c r="D18" t="s">
        <v>29</v>
      </c>
      <c r="E18">
        <f>SUM(B15:B18)+B20+B26+SUM(B28:B30)+B33+B38+B42+SUM(B45:B47)+B50+B62+B64+B65</f>
        <v>93</v>
      </c>
      <c r="G18">
        <v>346</v>
      </c>
      <c r="H18" s="16">
        <f t="shared" si="0"/>
        <v>0.26878612716763006</v>
      </c>
    </row>
    <row r="19" spans="1:8" ht="12.75">
      <c r="A19" t="s">
        <v>41</v>
      </c>
      <c r="B19">
        <v>5</v>
      </c>
      <c r="D19" t="s">
        <v>45</v>
      </c>
      <c r="E19">
        <f>SUM(B19:B22)+SUM(B25:B29)+SUM(B45:B49)+B52+SUM(B56:B57)+SUM(B60:B62)</f>
        <v>34</v>
      </c>
      <c r="G19">
        <v>10</v>
      </c>
      <c r="H19" s="16">
        <f t="shared" si="0"/>
        <v>3.4</v>
      </c>
    </row>
    <row r="20" spans="1:8" ht="12.75">
      <c r="A20" t="s">
        <v>42</v>
      </c>
      <c r="B20">
        <v>3</v>
      </c>
      <c r="D20" t="s">
        <v>46</v>
      </c>
      <c r="E20">
        <f>B22+B27</f>
        <v>2</v>
      </c>
      <c r="G20">
        <v>6</v>
      </c>
      <c r="H20" s="16">
        <f t="shared" si="0"/>
        <v>0.3333333333333333</v>
      </c>
    </row>
    <row r="21" spans="1:8" ht="12.75">
      <c r="A21" t="s">
        <v>43</v>
      </c>
      <c r="B21">
        <v>1</v>
      </c>
      <c r="D21" t="s">
        <v>51</v>
      </c>
      <c r="E21">
        <f>B23</f>
        <v>2</v>
      </c>
      <c r="G21">
        <v>4</v>
      </c>
      <c r="H21" s="16">
        <f t="shared" si="0"/>
        <v>0.5</v>
      </c>
    </row>
    <row r="22" spans="1:8" ht="12.75">
      <c r="A22" t="s">
        <v>44</v>
      </c>
      <c r="B22">
        <v>1</v>
      </c>
      <c r="D22" t="s">
        <v>63</v>
      </c>
      <c r="E22">
        <f>B27</f>
        <v>1</v>
      </c>
      <c r="G22">
        <v>6</v>
      </c>
      <c r="H22" s="16">
        <f t="shared" si="0"/>
        <v>0.16666666666666666</v>
      </c>
    </row>
    <row r="23" spans="1:8" ht="12.75">
      <c r="A23" t="s">
        <v>50</v>
      </c>
      <c r="B23">
        <v>2</v>
      </c>
      <c r="D23" t="s">
        <v>58</v>
      </c>
      <c r="E23">
        <f>B30+B32+B40</f>
        <v>5</v>
      </c>
      <c r="G23">
        <v>7</v>
      </c>
      <c r="H23" s="16">
        <f t="shared" si="0"/>
        <v>0.7142857142857143</v>
      </c>
    </row>
    <row r="24" spans="1:8" ht="12.75">
      <c r="A24" t="s">
        <v>52</v>
      </c>
      <c r="B24">
        <v>9</v>
      </c>
      <c r="D24" t="s">
        <v>60</v>
      </c>
      <c r="E24">
        <f>B31</f>
        <v>1</v>
      </c>
      <c r="G24">
        <v>2</v>
      </c>
      <c r="H24" s="16">
        <f t="shared" si="0"/>
        <v>0.5</v>
      </c>
    </row>
    <row r="25" spans="1:8" ht="12.75">
      <c r="A25" t="s">
        <v>53</v>
      </c>
      <c r="B25">
        <v>3</v>
      </c>
      <c r="D25" t="s">
        <v>76</v>
      </c>
      <c r="E25">
        <f>SUM(B33:B34)</f>
        <v>2</v>
      </c>
      <c r="G25">
        <v>7</v>
      </c>
      <c r="H25" s="16">
        <f t="shared" si="0"/>
        <v>0.2857142857142857</v>
      </c>
    </row>
    <row r="26" spans="1:8" ht="12.75">
      <c r="A26" t="s">
        <v>54</v>
      </c>
      <c r="B26">
        <v>1</v>
      </c>
      <c r="D26" t="s">
        <v>77</v>
      </c>
      <c r="E26">
        <f>B35+B37+B42</f>
        <v>3</v>
      </c>
      <c r="G26">
        <v>9</v>
      </c>
      <c r="H26" s="16">
        <f t="shared" si="0"/>
        <v>0.3333333333333333</v>
      </c>
    </row>
    <row r="27" spans="1:8" ht="12.75">
      <c r="A27" t="s">
        <v>65</v>
      </c>
      <c r="B27">
        <v>1</v>
      </c>
      <c r="D27" t="s">
        <v>79</v>
      </c>
      <c r="E27">
        <f>B36+B40</f>
        <v>2</v>
      </c>
      <c r="G27">
        <v>9</v>
      </c>
      <c r="H27" s="16">
        <f t="shared" si="0"/>
        <v>0.2222222222222222</v>
      </c>
    </row>
    <row r="28" spans="1:8" ht="12.75">
      <c r="A28" t="s">
        <v>55</v>
      </c>
      <c r="B28">
        <v>1</v>
      </c>
      <c r="D28" t="s">
        <v>81</v>
      </c>
      <c r="E28">
        <f>B36</f>
        <v>1</v>
      </c>
      <c r="G28">
        <v>9</v>
      </c>
      <c r="H28" s="16">
        <f t="shared" si="0"/>
        <v>0.1111111111111111</v>
      </c>
    </row>
    <row r="29" spans="1:8" ht="12.75">
      <c r="A29" t="s">
        <v>56</v>
      </c>
      <c r="B29">
        <v>2</v>
      </c>
      <c r="D29" t="s">
        <v>83</v>
      </c>
      <c r="E29">
        <f>B37+B42</f>
        <v>2</v>
      </c>
      <c r="G29">
        <v>9</v>
      </c>
      <c r="H29" s="16">
        <f t="shared" si="0"/>
        <v>0.2222222222222222</v>
      </c>
    </row>
    <row r="30" spans="1:8" ht="12.75">
      <c r="A30" t="s">
        <v>57</v>
      </c>
      <c r="B30">
        <v>2</v>
      </c>
      <c r="D30" t="s">
        <v>84</v>
      </c>
      <c r="E30">
        <f>B41</f>
        <v>1</v>
      </c>
      <c r="G30">
        <v>4</v>
      </c>
      <c r="H30" s="16">
        <f t="shared" si="0"/>
        <v>0.25</v>
      </c>
    </row>
    <row r="31" spans="1:8" ht="12.75">
      <c r="A31" t="s">
        <v>59</v>
      </c>
      <c r="B31">
        <v>1</v>
      </c>
      <c r="D31" t="s">
        <v>85</v>
      </c>
      <c r="E31">
        <f>B41</f>
        <v>1</v>
      </c>
      <c r="G31">
        <v>2</v>
      </c>
      <c r="H31" s="16">
        <f t="shared" si="0"/>
        <v>0.5</v>
      </c>
    </row>
    <row r="32" spans="1:8" ht="12.75">
      <c r="A32" t="s">
        <v>61</v>
      </c>
      <c r="B32">
        <v>2</v>
      </c>
      <c r="D32" t="s">
        <v>91</v>
      </c>
      <c r="E32">
        <f>B43</f>
        <v>1</v>
      </c>
      <c r="G32">
        <v>1</v>
      </c>
      <c r="H32" s="16">
        <f t="shared" si="0"/>
        <v>1</v>
      </c>
    </row>
    <row r="33" spans="1:8" ht="12.75">
      <c r="A33" t="s">
        <v>66</v>
      </c>
      <c r="B33">
        <v>1</v>
      </c>
      <c r="D33" t="s">
        <v>92</v>
      </c>
      <c r="E33">
        <f>B44</f>
        <v>1</v>
      </c>
      <c r="G33">
        <v>9</v>
      </c>
      <c r="H33" s="16">
        <f t="shared" si="0"/>
        <v>0.1111111111111111</v>
      </c>
    </row>
    <row r="34" spans="1:8" ht="12.75">
      <c r="A34" t="s">
        <v>67</v>
      </c>
      <c r="B34">
        <v>1</v>
      </c>
      <c r="D34" t="s">
        <v>105</v>
      </c>
      <c r="E34">
        <f>SUM(B51:B52)+B56</f>
        <v>6</v>
      </c>
      <c r="G34">
        <v>4</v>
      </c>
      <c r="H34" s="16">
        <f t="shared" si="0"/>
        <v>1.5</v>
      </c>
    </row>
    <row r="35" spans="1:8" ht="12.75">
      <c r="A35" t="s">
        <v>68</v>
      </c>
      <c r="B35">
        <v>1</v>
      </c>
      <c r="D35" t="s">
        <v>106</v>
      </c>
      <c r="E35">
        <f>B52+B55</f>
        <v>2</v>
      </c>
      <c r="G35">
        <v>4</v>
      </c>
      <c r="H35" s="16">
        <f t="shared" si="0"/>
        <v>0.5</v>
      </c>
    </row>
    <row r="36" spans="1:8" ht="12.75">
      <c r="A36" t="s">
        <v>69</v>
      </c>
      <c r="B36">
        <v>1</v>
      </c>
      <c r="D36" t="s">
        <v>107</v>
      </c>
      <c r="E36">
        <f>B52+B59+SUM(B63:B64)</f>
        <v>5</v>
      </c>
      <c r="G36">
        <v>10</v>
      </c>
      <c r="H36" s="16">
        <f t="shared" si="0"/>
        <v>0.5</v>
      </c>
    </row>
    <row r="37" spans="1:8" ht="12.75">
      <c r="A37" t="s">
        <v>70</v>
      </c>
      <c r="B37">
        <v>1</v>
      </c>
      <c r="C37" t="s">
        <v>71</v>
      </c>
      <c r="D37" t="s">
        <v>113</v>
      </c>
      <c r="E37">
        <f>B53+B56</f>
        <v>2</v>
      </c>
      <c r="G37">
        <v>4</v>
      </c>
      <c r="H37" s="16">
        <f t="shared" si="0"/>
        <v>0.5</v>
      </c>
    </row>
    <row r="38" spans="1:8" ht="12.75">
      <c r="A38" s="13" t="s">
        <v>72</v>
      </c>
      <c r="B38" s="13">
        <v>1</v>
      </c>
      <c r="C38" s="13"/>
      <c r="D38" s="13" t="s">
        <v>114</v>
      </c>
      <c r="E38" s="13">
        <f>B54+B56+SUM(B58:B59)</f>
        <v>4</v>
      </c>
      <c r="F38" s="13"/>
      <c r="G38" s="13">
        <v>2</v>
      </c>
      <c r="H38" s="16">
        <f t="shared" si="0"/>
        <v>2</v>
      </c>
    </row>
    <row r="39" spans="1:8" ht="12.75">
      <c r="A39" s="21" t="s">
        <v>73</v>
      </c>
      <c r="B39" s="21">
        <v>8</v>
      </c>
      <c r="C39" s="13"/>
      <c r="D39" s="21" t="s">
        <v>121</v>
      </c>
      <c r="E39" s="13">
        <f>B60</f>
        <v>1</v>
      </c>
      <c r="F39" s="13"/>
      <c r="G39" s="21">
        <v>2</v>
      </c>
      <c r="H39" s="16">
        <f t="shared" si="0"/>
        <v>0.5</v>
      </c>
    </row>
    <row r="40" spans="1:8" ht="12.75">
      <c r="A40" s="21" t="s">
        <v>74</v>
      </c>
      <c r="B40" s="21">
        <v>1</v>
      </c>
      <c r="C40" s="13"/>
      <c r="D40" s="21" t="s">
        <v>127</v>
      </c>
      <c r="E40" s="13">
        <f>B65</f>
        <v>1</v>
      </c>
      <c r="F40" s="13"/>
      <c r="G40" s="21">
        <v>7</v>
      </c>
      <c r="H40" s="16">
        <f t="shared" si="0"/>
        <v>0.14285714285714285</v>
      </c>
    </row>
    <row r="41" spans="1:7" ht="12.75">
      <c r="A41" s="21" t="s">
        <v>75</v>
      </c>
      <c r="B41" s="21">
        <v>1</v>
      </c>
      <c r="C41" s="13" t="s">
        <v>71</v>
      </c>
      <c r="D41" s="17"/>
      <c r="E41" s="13"/>
      <c r="F41" s="17"/>
      <c r="G41" s="17"/>
    </row>
    <row r="42" spans="1:7" ht="12.75">
      <c r="A42" s="21" t="s">
        <v>89</v>
      </c>
      <c r="B42" s="21">
        <v>1</v>
      </c>
      <c r="C42" s="13"/>
      <c r="D42" s="17"/>
      <c r="E42" s="13"/>
      <c r="F42" s="17"/>
      <c r="G42" s="17"/>
    </row>
    <row r="43" spans="1:7" ht="12.75">
      <c r="A43" s="21" t="s">
        <v>90</v>
      </c>
      <c r="B43" s="21">
        <v>1</v>
      </c>
      <c r="C43" s="13"/>
      <c r="D43" s="17"/>
      <c r="E43" s="13"/>
      <c r="F43" s="17"/>
      <c r="G43" s="17"/>
    </row>
    <row r="44" spans="1:7" ht="12.75">
      <c r="A44" s="21" t="s">
        <v>93</v>
      </c>
      <c r="B44" s="21">
        <v>1</v>
      </c>
      <c r="C44" s="13"/>
      <c r="D44" s="17"/>
      <c r="E44" s="13"/>
      <c r="F44" s="17"/>
      <c r="G44" s="17"/>
    </row>
    <row r="45" spans="1:7" ht="12.75">
      <c r="A45" s="21" t="s">
        <v>96</v>
      </c>
      <c r="B45" s="21">
        <v>2</v>
      </c>
      <c r="C45" s="13"/>
      <c r="D45" s="17"/>
      <c r="E45" s="13"/>
      <c r="F45" s="17"/>
      <c r="G45" s="17"/>
    </row>
    <row r="46" spans="1:7" ht="12.75">
      <c r="A46" s="21" t="s">
        <v>97</v>
      </c>
      <c r="B46" s="21">
        <v>1</v>
      </c>
      <c r="C46" s="13"/>
      <c r="D46" s="17"/>
      <c r="E46" s="13"/>
      <c r="F46" s="17"/>
      <c r="G46" s="17"/>
    </row>
    <row r="47" spans="1:7" ht="12.75">
      <c r="A47" s="21" t="s">
        <v>101</v>
      </c>
      <c r="B47" s="21">
        <v>1</v>
      </c>
      <c r="C47" s="13"/>
      <c r="D47" s="17"/>
      <c r="E47" s="13"/>
      <c r="F47" s="17"/>
      <c r="G47" s="17"/>
    </row>
    <row r="48" spans="1:7" ht="12.75">
      <c r="A48" s="21" t="s">
        <v>98</v>
      </c>
      <c r="B48" s="21">
        <v>1</v>
      </c>
      <c r="C48" s="13"/>
      <c r="D48" s="17"/>
      <c r="E48" s="13"/>
      <c r="F48" s="17"/>
      <c r="G48" s="17"/>
    </row>
    <row r="49" spans="1:7" ht="12.75">
      <c r="A49" s="21" t="s">
        <v>99</v>
      </c>
      <c r="B49" s="21">
        <v>3</v>
      </c>
      <c r="C49" s="13"/>
      <c r="D49" s="17"/>
      <c r="E49" s="13"/>
      <c r="F49" s="17"/>
      <c r="G49" s="17"/>
    </row>
    <row r="50" spans="1:7" ht="12.75">
      <c r="A50" s="21" t="s">
        <v>102</v>
      </c>
      <c r="B50" s="21">
        <v>1</v>
      </c>
      <c r="C50" s="13"/>
      <c r="D50" s="17"/>
      <c r="E50" s="13"/>
      <c r="F50" s="17"/>
      <c r="G50" s="17"/>
    </row>
    <row r="51" spans="1:7" ht="12.75">
      <c r="A51" s="21" t="s">
        <v>103</v>
      </c>
      <c r="B51" s="21">
        <v>4</v>
      </c>
      <c r="C51" s="13"/>
      <c r="D51" s="17"/>
      <c r="E51" s="13"/>
      <c r="F51" s="17"/>
      <c r="G51" s="17"/>
    </row>
    <row r="52" spans="1:7" ht="12.75">
      <c r="A52" s="21" t="s">
        <v>104</v>
      </c>
      <c r="B52" s="21">
        <v>1</v>
      </c>
      <c r="C52" s="13"/>
      <c r="D52" s="17"/>
      <c r="E52" s="13"/>
      <c r="F52" s="17"/>
      <c r="G52" s="17"/>
    </row>
    <row r="53" spans="1:7" ht="12.75">
      <c r="A53" s="21" t="s">
        <v>109</v>
      </c>
      <c r="B53" s="21">
        <v>1</v>
      </c>
      <c r="C53" s="13"/>
      <c r="D53" s="17"/>
      <c r="E53" s="13"/>
      <c r="F53" s="17"/>
      <c r="G53" s="17"/>
    </row>
    <row r="54" spans="1:7" ht="12.75">
      <c r="A54" s="21" t="s">
        <v>110</v>
      </c>
      <c r="B54" s="21">
        <v>1</v>
      </c>
      <c r="C54" s="13"/>
      <c r="D54" s="17"/>
      <c r="E54" s="13"/>
      <c r="F54" s="17"/>
      <c r="G54" s="17"/>
    </row>
    <row r="55" spans="1:7" ht="12.75">
      <c r="A55" s="21" t="s">
        <v>111</v>
      </c>
      <c r="B55" s="21">
        <v>1</v>
      </c>
      <c r="C55" s="13"/>
      <c r="D55" s="17"/>
      <c r="E55" s="13"/>
      <c r="F55" s="17"/>
      <c r="G55" s="17"/>
    </row>
    <row r="56" spans="1:7" ht="12.75">
      <c r="A56" s="21" t="s">
        <v>115</v>
      </c>
      <c r="B56" s="21">
        <v>1</v>
      </c>
      <c r="C56" s="13"/>
      <c r="D56" s="17"/>
      <c r="E56" s="13"/>
      <c r="F56" s="17"/>
      <c r="G56" s="17"/>
    </row>
    <row r="57" spans="1:7" ht="12.75">
      <c r="A57" s="21" t="s">
        <v>116</v>
      </c>
      <c r="B57" s="21">
        <v>3</v>
      </c>
      <c r="C57" s="13"/>
      <c r="D57" s="17"/>
      <c r="E57" s="13"/>
      <c r="F57" s="17"/>
      <c r="G57" s="17"/>
    </row>
    <row r="58" spans="1:7" ht="12.75">
      <c r="A58" s="21" t="s">
        <v>117</v>
      </c>
      <c r="B58" s="21">
        <v>1</v>
      </c>
      <c r="C58" s="13"/>
      <c r="D58" s="17"/>
      <c r="E58" s="13"/>
      <c r="F58" s="17"/>
      <c r="G58" s="17"/>
    </row>
    <row r="59" spans="1:7" ht="12.75">
      <c r="A59" s="21" t="s">
        <v>118</v>
      </c>
      <c r="B59" s="21">
        <v>1</v>
      </c>
      <c r="C59" s="13"/>
      <c r="D59" s="17"/>
      <c r="E59" s="13"/>
      <c r="F59" s="17"/>
      <c r="G59" s="17"/>
    </row>
    <row r="60" spans="1:7" ht="12.75">
      <c r="A60" s="21" t="s">
        <v>119</v>
      </c>
      <c r="B60" s="21">
        <v>1</v>
      </c>
      <c r="C60" s="13"/>
      <c r="D60" s="17"/>
      <c r="E60" s="13"/>
      <c r="F60" s="17"/>
      <c r="G60" s="17"/>
    </row>
    <row r="61" spans="1:7" ht="12.75">
      <c r="A61" s="21" t="s">
        <v>120</v>
      </c>
      <c r="B61" s="21">
        <v>1</v>
      </c>
      <c r="C61" s="13"/>
      <c r="D61" s="17"/>
      <c r="E61" s="13"/>
      <c r="F61" s="17"/>
      <c r="G61" s="17"/>
    </row>
    <row r="62" spans="1:7" ht="12.75">
      <c r="A62" s="21" t="s">
        <v>122</v>
      </c>
      <c r="B62" s="21">
        <v>1</v>
      </c>
      <c r="C62" s="13"/>
      <c r="D62" s="17"/>
      <c r="E62" s="13"/>
      <c r="F62" s="17"/>
      <c r="G62" s="17"/>
    </row>
    <row r="63" spans="1:7" ht="12.75">
      <c r="A63" s="21" t="s">
        <v>123</v>
      </c>
      <c r="B63" s="21">
        <v>1</v>
      </c>
      <c r="C63" s="13"/>
      <c r="D63" s="17"/>
      <c r="E63" s="13"/>
      <c r="F63" s="17"/>
      <c r="G63" s="17"/>
    </row>
    <row r="64" spans="1:7" ht="12.75">
      <c r="A64" s="21" t="s">
        <v>124</v>
      </c>
      <c r="B64" s="21">
        <v>2</v>
      </c>
      <c r="C64" s="13"/>
      <c r="D64" s="17"/>
      <c r="E64" s="13"/>
      <c r="F64" s="17"/>
      <c r="G64" s="17"/>
    </row>
    <row r="65" spans="1:7" ht="12.75">
      <c r="A65" s="21" t="s">
        <v>126</v>
      </c>
      <c r="B65" s="21">
        <v>1</v>
      </c>
      <c r="C65" s="13"/>
      <c r="D65" s="17"/>
      <c r="E65" s="13"/>
      <c r="F65" s="17"/>
      <c r="G65" s="17"/>
    </row>
    <row r="66" spans="1:7" ht="12.75">
      <c r="A66" s="21"/>
      <c r="B66" s="21"/>
      <c r="C66" s="13"/>
      <c r="D66" s="17" t="s">
        <v>32</v>
      </c>
      <c r="E66" s="13"/>
      <c r="F66" s="17" t="s">
        <v>33</v>
      </c>
      <c r="G66" s="17" t="s">
        <v>47</v>
      </c>
    </row>
    <row r="67" spans="1:7" ht="12.75">
      <c r="A67" s="13" t="s">
        <v>112</v>
      </c>
      <c r="B67" s="13"/>
      <c r="C67" s="13"/>
      <c r="D67" s="13" t="s">
        <v>28</v>
      </c>
      <c r="E67" s="13"/>
      <c r="F67" s="13">
        <v>4</v>
      </c>
      <c r="G67" s="18">
        <v>40378</v>
      </c>
    </row>
    <row r="68" spans="1:7" ht="12.75">
      <c r="A68" s="13"/>
      <c r="B68" s="13"/>
      <c r="C68" s="13"/>
      <c r="D68" s="13" t="s">
        <v>45</v>
      </c>
      <c r="E68" s="13"/>
      <c r="F68" s="13">
        <v>4</v>
      </c>
      <c r="G68" s="18">
        <v>40393</v>
      </c>
    </row>
    <row r="69" spans="1:7" ht="12.75">
      <c r="A69" s="17" t="s">
        <v>36</v>
      </c>
      <c r="B69" s="13"/>
      <c r="C69" s="13"/>
      <c r="D69" s="13"/>
      <c r="E69" s="13"/>
      <c r="F69" s="13"/>
      <c r="G69" s="13"/>
    </row>
    <row r="70" spans="1:7" ht="12.75">
      <c r="A70" s="13" t="s">
        <v>37</v>
      </c>
      <c r="B70" s="13" t="s">
        <v>28</v>
      </c>
      <c r="C70" s="13">
        <f>B15+B20+B23+B29</f>
        <v>41</v>
      </c>
      <c r="D70" s="21" t="s">
        <v>127</v>
      </c>
      <c r="E70" s="13">
        <f>B65</f>
        <v>1</v>
      </c>
      <c r="F70" s="13"/>
      <c r="G70" s="13"/>
    </row>
    <row r="71" spans="1:7" ht="12.75">
      <c r="A71" s="13"/>
      <c r="B71" s="13" t="s">
        <v>29</v>
      </c>
      <c r="C71" s="13">
        <f>B15+B20+B29+B33+B65</f>
        <v>41</v>
      </c>
      <c r="D71" s="13"/>
      <c r="E71" s="13"/>
      <c r="F71" s="13"/>
      <c r="G71" s="13"/>
    </row>
    <row r="72" spans="2:3" ht="12.75">
      <c r="B72" t="s">
        <v>45</v>
      </c>
      <c r="C72">
        <f>B21</f>
        <v>1</v>
      </c>
    </row>
    <row r="73" spans="2:3" ht="12.75">
      <c r="B73" t="s">
        <v>46</v>
      </c>
      <c r="C73">
        <f>B27</f>
        <v>1</v>
      </c>
    </row>
    <row r="74" spans="2:3" ht="12.75">
      <c r="B74" t="s">
        <v>63</v>
      </c>
      <c r="C74">
        <f>B27</f>
        <v>1</v>
      </c>
    </row>
    <row r="75" spans="2:3" ht="12.75">
      <c r="B75" t="s">
        <v>51</v>
      </c>
      <c r="C75">
        <f>B23</f>
        <v>2</v>
      </c>
    </row>
    <row r="76" spans="2:3" ht="12.75">
      <c r="B76" t="s">
        <v>76</v>
      </c>
      <c r="C76">
        <f>B33</f>
        <v>1</v>
      </c>
    </row>
    <row r="77" spans="2:3" ht="12.75">
      <c r="B77" t="s">
        <v>84</v>
      </c>
      <c r="C77">
        <f>B41</f>
        <v>1</v>
      </c>
    </row>
    <row r="78" spans="2:3" ht="12.75">
      <c r="B78" t="s">
        <v>85</v>
      </c>
      <c r="C78">
        <f>B41</f>
        <v>1</v>
      </c>
    </row>
    <row r="80" spans="1:5" ht="12.75">
      <c r="A80" t="s">
        <v>48</v>
      </c>
      <c r="B80" t="s">
        <v>45</v>
      </c>
      <c r="C80">
        <f>SUM(B19:B20)+B22+B26+B46+B48+B56+SUM(B60:B61)</f>
        <v>15</v>
      </c>
      <c r="D80" t="s">
        <v>114</v>
      </c>
      <c r="E80">
        <f>B54</f>
        <v>1</v>
      </c>
    </row>
    <row r="81" spans="2:5" ht="12.75">
      <c r="B81" t="s">
        <v>29</v>
      </c>
      <c r="C81">
        <f>B17+B28+B38</f>
        <v>2</v>
      </c>
      <c r="D81" t="s">
        <v>113</v>
      </c>
      <c r="E81">
        <f>B56</f>
        <v>1</v>
      </c>
    </row>
    <row r="82" spans="2:3" ht="12.75">
      <c r="B82" t="s">
        <v>77</v>
      </c>
      <c r="C82">
        <f>B37</f>
        <v>1</v>
      </c>
    </row>
    <row r="83" spans="2:3" ht="12.75">
      <c r="B83" t="s">
        <v>83</v>
      </c>
      <c r="C83">
        <f>B37</f>
        <v>1</v>
      </c>
    </row>
    <row r="84" spans="2:3" ht="12.75">
      <c r="B84" t="s">
        <v>28</v>
      </c>
      <c r="C84">
        <f>SUM(B38:B39)+B46+B49+B52+B61</f>
        <v>15</v>
      </c>
    </row>
    <row r="86" spans="1:5" ht="12.75">
      <c r="A86" t="s">
        <v>49</v>
      </c>
      <c r="B86" t="s">
        <v>46</v>
      </c>
      <c r="C86">
        <f>B22</f>
        <v>1</v>
      </c>
      <c r="D86" t="s">
        <v>105</v>
      </c>
      <c r="E86">
        <f>SUM(B51:B52)+B56</f>
        <v>6</v>
      </c>
    </row>
    <row r="87" spans="2:5" ht="12.75">
      <c r="B87" t="s">
        <v>28</v>
      </c>
      <c r="C87">
        <f>B16+SUM(B24:B28)+B31+SUM(B34:B35)+B42+SUM(B44:B45)+B48+B56+B60+B64</f>
        <v>65</v>
      </c>
      <c r="D87" t="s">
        <v>106</v>
      </c>
      <c r="E87">
        <f>B52+B55</f>
        <v>2</v>
      </c>
    </row>
    <row r="88" spans="2:5" ht="12.75">
      <c r="B88" t="s">
        <v>29</v>
      </c>
      <c r="C88">
        <f>B16+B26+B30+B42+B45+B62+B64</f>
        <v>47</v>
      </c>
      <c r="D88" t="s">
        <v>107</v>
      </c>
      <c r="E88">
        <f>B52+B59+SUM(B63:B64)</f>
        <v>5</v>
      </c>
    </row>
    <row r="89" spans="2:5" ht="12.75">
      <c r="B89" t="s">
        <v>45</v>
      </c>
      <c r="C89">
        <f>B25+SUM(B27:B29)+B45+B47+B49+B57+B62</f>
        <v>17</v>
      </c>
      <c r="D89" t="s">
        <v>113</v>
      </c>
      <c r="E89">
        <f>B53</f>
        <v>1</v>
      </c>
    </row>
    <row r="90" spans="2:5" ht="12.75">
      <c r="B90" t="s">
        <v>58</v>
      </c>
      <c r="C90">
        <f>B30+B32+B40</f>
        <v>5</v>
      </c>
      <c r="D90" t="s">
        <v>121</v>
      </c>
      <c r="E90">
        <f>B60</f>
        <v>1</v>
      </c>
    </row>
    <row r="91" spans="2:3" ht="12.75">
      <c r="B91" t="s">
        <v>60</v>
      </c>
      <c r="C91">
        <f>B31</f>
        <v>1</v>
      </c>
    </row>
    <row r="92" spans="2:3" ht="12.75">
      <c r="B92" t="s">
        <v>76</v>
      </c>
      <c r="C92">
        <f>B34</f>
        <v>1</v>
      </c>
    </row>
    <row r="93" spans="2:3" ht="12.75">
      <c r="B93" t="s">
        <v>77</v>
      </c>
      <c r="C93">
        <f>B35+B42</f>
        <v>2</v>
      </c>
    </row>
    <row r="94" spans="2:3" ht="12.75">
      <c r="B94" t="s">
        <v>79</v>
      </c>
      <c r="C94">
        <f>B36+B40</f>
        <v>2</v>
      </c>
    </row>
    <row r="95" spans="2:3" ht="12.75">
      <c r="B95" t="s">
        <v>81</v>
      </c>
      <c r="C95">
        <f>B36</f>
        <v>1</v>
      </c>
    </row>
    <row r="96" spans="2:3" ht="12.75">
      <c r="B96" t="s">
        <v>83</v>
      </c>
      <c r="C96">
        <f>B42</f>
        <v>1</v>
      </c>
    </row>
    <row r="97" spans="2:3" ht="12.75">
      <c r="B97" t="s">
        <v>91</v>
      </c>
      <c r="C97">
        <f>B43</f>
        <v>1</v>
      </c>
    </row>
    <row r="98" spans="2:3" ht="12.75">
      <c r="B98" t="s">
        <v>92</v>
      </c>
      <c r="C98">
        <f>B44</f>
        <v>1</v>
      </c>
    </row>
    <row r="100" spans="1:5" ht="12.75">
      <c r="A100" t="s">
        <v>100</v>
      </c>
      <c r="B100" t="s">
        <v>29</v>
      </c>
      <c r="C100">
        <f>SUM(B46:B47)</f>
        <v>2</v>
      </c>
      <c r="D100" t="s">
        <v>114</v>
      </c>
      <c r="E100">
        <f>B56+B58+B59</f>
        <v>3</v>
      </c>
    </row>
    <row r="101" spans="2:3" ht="12.75">
      <c r="B101" t="s">
        <v>45</v>
      </c>
      <c r="C101">
        <f>B52</f>
        <v>1</v>
      </c>
    </row>
    <row r="103" spans="1:3" ht="12.75">
      <c r="A103" t="s">
        <v>108</v>
      </c>
      <c r="B103" t="s">
        <v>29</v>
      </c>
      <c r="C103">
        <f>B50</f>
        <v>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2010-07-29T10:22:13Z</cp:lastPrinted>
  <dcterms:created xsi:type="dcterms:W3CDTF">2008-08-11T11:17:35Z</dcterms:created>
  <dcterms:modified xsi:type="dcterms:W3CDTF">2011-01-02T16:34:14Z</dcterms:modified>
  <cp:category/>
  <cp:version/>
  <cp:contentType/>
  <cp:contentStatus/>
</cp:coreProperties>
</file>